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20" windowHeight="1521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<sst xmlns="http://schemas.openxmlformats.org/spreadsheetml/2006/main" count="38" uniqueCount="37">
  <si>
    <t>Отчет № 9. 07.10.2020 15:53:39</t>
  </si>
  <si>
    <t>Итоговый финансовый отчет о поступлении и расходовании средств избирательного фонда  кандидата
Иванов Сергей Михайлович                     № 40810810363009000894
ПАО СБербанк доп. офис №8607/0173 141640, г.Кашин, ул. Анатолия Луначарского, д.6
 </t>
  </si>
  <si>
    <t>Выборы депутатов Собрания депутатов Кесовогорского района Тверской области шестого созыва</t>
  </si>
  <si>
    <t>Тверская область</t>
  </si>
  <si>
    <t>Пятимандатный (№ 2)</t>
  </si>
  <si>
    <t>По состоянию на 07.10.2020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</si>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</sst>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/>
  </sheetViews>
  <sheetFormatPr defaultRowHeight="15"/>
  <cols>
    <col min="1" max="1" width="10.7109375" customWidth="1"/>
    <col min="2" max="4" width="22.140625" customWidth="1"/>
    <col min="5" max="5" width="27.28515625" customWidth="1"/>
  </cols>
  <sheetData>
    <row r="1" spans="1:5" ht="15" customHeight="1">
      <c r="E1" s="1" t="s">
        <v>0</v>
      </c>
    </row>
    <row r="2" spans="1:5" ht="147.75" customHeight="1">
      <c r="A2" s="10" t="s">
        <v>1</v>
      </c>
      <c r="B2" s="10"/>
      <c r="C2" s="10"/>
      <c r="D2" s="10"/>
      <c r="E2" s="10"/>
    </row>
    <row r="3" spans="1:5" ht="15.75" hidden="1">
      <c r="A3" s="11" t="s">
        <v>2</v>
      </c>
      <c r="B3" s="11"/>
      <c r="C3" s="11"/>
      <c r="D3" s="11"/>
      <c r="E3" s="11"/>
    </row>
    <row r="4" spans="1:5" ht="15.75" hidden="1">
      <c r="A4" s="11" t="s">
        <v>3</v>
      </c>
      <c r="B4" s="11"/>
      <c r="C4" s="11"/>
      <c r="D4" s="11"/>
      <c r="E4" s="11"/>
    </row>
    <row r="5" spans="1:5" ht="15.75">
      <c r="A5" s="11" t="s">
        <v>4</v>
      </c>
      <c r="B5" s="11"/>
      <c r="C5" s="11"/>
      <c r="D5" s="11"/>
      <c r="E5" s="11"/>
    </row>
    <row r="6" spans="1:5">
      <c r="E6" s="2" t="s">
        <v>5</v>
      </c>
    </row>
    <row r="7" spans="1:5">
      <c r="E7" s="2" t="s">
        <v>6</v>
      </c>
    </row>
    <row r="8" spans="1:5">
      <c r="A8" s="12" t="str">
        <f t="shared" ref="A8" si="0">"Строка финансового отчета"</f>
        <v>Строка финансового отчета</v>
      </c>
      <c r="B8" s="9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>
      <c r="A9" s="3" t="str">
        <f>""</f>
        <v/>
      </c>
      <c r="B9" s="3" t="str">
        <f>""</f>
        <v/>
      </c>
      <c r="C9" s="14"/>
      <c r="D9" s="14"/>
      <c r="E9" s="14"/>
    </row>
    <row r="10" spans="1:5">
      <c r="A10" s="8" t="s">
        <v>7</v>
      </c>
      <c r="B10" s="9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38.25">
      <c r="A11" s="4" t="s">
        <v>7</v>
      </c>
      <c r="B11" s="5" t="str">
        <f>"Поступило средств в избирательный фонд, всего"</f>
        <v>Поступило средств в избирательный фонд, всего</v>
      </c>
      <c r="C11" s="6" t="str">
        <f>"10"</f>
        <v>10</v>
      </c>
      <c r="D11" s="7" t="str">
        <f>"14325"</f>
        <v>14325</v>
      </c>
      <c r="E11" s="5" t="str">
        <f>""</f>
        <v/>
      </c>
    </row>
    <row r="12" spans="1:5" ht="51">
      <c r="A12" s="4" t="s">
        <v>8</v>
      </c>
      <c r="B12" s="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>"14325"</f>
        <v>14325</v>
      </c>
      <c r="E12" s="5" t="str">
        <f>""</f>
        <v/>
      </c>
    </row>
    <row r="13" spans="1:5" ht="51">
      <c r="A13" s="4" t="s">
        <v>9</v>
      </c>
      <c r="B13" s="5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6" t="str">
        <f>"30"</f>
        <v>30</v>
      </c>
      <c r="D13" s="7" t="str">
        <f>"0"</f>
        <v>0</v>
      </c>
      <c r="E13" s="5" t="str">
        <f>""</f>
        <v/>
      </c>
    </row>
    <row r="14" spans="1:5" ht="51">
      <c r="A14" s="4" t="s">
        <v>10</v>
      </c>
      <c r="B14" s="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6" t="str">
        <f>"40"</f>
        <v>40</v>
      </c>
      <c r="D14" s="7" t="str">
        <f>"14325"</f>
        <v>14325</v>
      </c>
      <c r="E14" s="5" t="str">
        <f>""</f>
        <v/>
      </c>
    </row>
    <row r="15" spans="1:5" ht="38.25">
      <c r="A15" s="4" t="s">
        <v>11</v>
      </c>
      <c r="B15" s="5" t="str">
        <f>"Добровольные пожертвования гражданина"</f>
        <v>Добровольные пожертвования гражданина</v>
      </c>
      <c r="C15" s="6" t="str">
        <f>"50"</f>
        <v>50</v>
      </c>
      <c r="D15" s="7" t="str">
        <f t="shared" ref="D15:D28" si="4">"0"</f>
        <v>0</v>
      </c>
      <c r="E15" s="5" t="str">
        <f>""</f>
        <v/>
      </c>
    </row>
    <row r="16" spans="1:5" ht="38.25">
      <c r="A16" s="4" t="s">
        <v>12</v>
      </c>
      <c r="B16" s="5" t="str">
        <f>"Добровольные пожертвования юридического лица"</f>
        <v>Добровольные пожертвования юридического лица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102">
      <c r="A17" s="4" t="s">
        <v>13</v>
      </c>
      <c r="B17" s="5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51">
      <c r="A18" s="4" t="s">
        <v>14</v>
      </c>
      <c r="B18" s="5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51">
      <c r="A19" s="4" t="s">
        <v>15</v>
      </c>
      <c r="B19" s="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>
      <c r="A20" s="4" t="s">
        <v>16</v>
      </c>
      <c r="B20" s="5" t="str">
        <f>"Средства гражданина"</f>
        <v>Средства гражданина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25.5">
      <c r="A21" s="4" t="s">
        <v>17</v>
      </c>
      <c r="B21" s="5" t="str">
        <f>"Средства юридического лица"</f>
        <v>Средства юридического лица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51">
      <c r="A22" s="4" t="s">
        <v>18</v>
      </c>
      <c r="B22" s="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25.5">
      <c r="A23" s="4" t="s">
        <v>19</v>
      </c>
      <c r="B23" s="5" t="str">
        <f>"Перечислено в доход бюджета"</f>
        <v>Перечислено в доход бюджета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63.75">
      <c r="A24" s="4" t="s">
        <v>20</v>
      </c>
      <c r="B24" s="5" t="str">
        <f>"Возвращено денежных средств, поступивших с нарушением установленного порядка,
из них"</f>
        <v>Возвращено денежных средств, поступивших с нарушением установленного порядка,
из них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76.5">
      <c r="A25" s="4" t="s">
        <v>21</v>
      </c>
      <c r="B25" s="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89.25">
      <c r="A26" s="4" t="s">
        <v>22</v>
      </c>
      <c r="B26" s="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38.25">
      <c r="A27" s="4" t="s">
        <v>23</v>
      </c>
      <c r="B27" s="5" t="str">
        <f>"Средств, поступивших с превышением предельного размера"</f>
        <v>Средств, поступивших с превышением предельного размера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38.25">
      <c r="A28" s="4" t="s">
        <v>24</v>
      </c>
      <c r="B28" s="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ht="25.5">
      <c r="A29" s="4" t="s">
        <v>25</v>
      </c>
      <c r="B29" s="5" t="str">
        <f>"Израсходовано средств, всего"</f>
        <v>Израсходовано средств, всего</v>
      </c>
      <c r="C29" s="6" t="str">
        <f>"190"</f>
        <v>190</v>
      </c>
      <c r="D29" s="7" t="str">
        <f>"14325"</f>
        <v>14325</v>
      </c>
      <c r="E29" s="5" t="str">
        <f>""</f>
        <v/>
      </c>
    </row>
    <row r="30" spans="1:5" ht="38.25">
      <c r="A30" s="4" t="s">
        <v>26</v>
      </c>
      <c r="B30" s="5" t="str">
        <f>"На организацию сбора подписей избирателей,
из них"</f>
        <v>На организацию сбора подписей избирателей,
из них</v>
      </c>
      <c r="C30" s="6" t="str">
        <f>"200"</f>
        <v>200</v>
      </c>
      <c r="D30" s="7" t="str">
        <f>"0"</f>
        <v>0</v>
      </c>
      <c r="E30" s="5" t="str">
        <f>""</f>
        <v/>
      </c>
    </row>
    <row r="31" spans="1:5" ht="38.25">
      <c r="A31" s="4" t="s">
        <v>27</v>
      </c>
      <c r="B31" s="5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1" s="6" t="str">
        <f>"210"</f>
        <v>210</v>
      </c>
      <c r="D31" s="7" t="str">
        <f>"0"</f>
        <v>0</v>
      </c>
      <c r="E31" s="5" t="str">
        <f>""</f>
        <v/>
      </c>
    </row>
    <row r="32" spans="1:5" ht="51">
      <c r="A32" s="4" t="s">
        <v>28</v>
      </c>
      <c r="B32" s="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2" s="6" t="str">
        <f>"220"</f>
        <v>220</v>
      </c>
      <c r="D32" s="7" t="str">
        <f>"0"</f>
        <v>0</v>
      </c>
      <c r="E32" s="5" t="str">
        <f>""</f>
        <v/>
      </c>
    </row>
    <row r="33" spans="1:5" ht="51">
      <c r="A33" s="4" t="s">
        <v>29</v>
      </c>
      <c r="B33" s="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3" s="6" t="str">
        <f>"230"</f>
        <v>230</v>
      </c>
      <c r="D33" s="7" t="str">
        <f>"0"</f>
        <v>0</v>
      </c>
      <c r="E33" s="5" t="str">
        <f>""</f>
        <v/>
      </c>
    </row>
    <row r="34" spans="1:5" ht="63.75">
      <c r="A34" s="4" t="s">
        <v>30</v>
      </c>
      <c r="B34" s="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4" s="6" t="str">
        <f>"240"</f>
        <v>240</v>
      </c>
      <c r="D34" s="7" t="str">
        <f>"8325"</f>
        <v>8325</v>
      </c>
      <c r="E34" s="5" t="str">
        <f>""</f>
        <v/>
      </c>
    </row>
    <row r="35" spans="1:5" ht="38.25">
      <c r="A35" s="4" t="s">
        <v>31</v>
      </c>
      <c r="B35" s="5" t="str">
        <f>"На проведение публичных массовых мероприятий"</f>
        <v>На проведение публичных массовых мероприятий</v>
      </c>
      <c r="C35" s="6" t="str">
        <f>"250"</f>
        <v>250</v>
      </c>
      <c r="D35" s="7" t="str">
        <f>"0"</f>
        <v>0</v>
      </c>
      <c r="E35" s="5" t="str">
        <f>""</f>
        <v/>
      </c>
    </row>
    <row r="36" spans="1:5" ht="51">
      <c r="A36" s="4" t="s">
        <v>32</v>
      </c>
      <c r="B36" s="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6" s="6" t="str">
        <f>"260"</f>
        <v>260</v>
      </c>
      <c r="D36" s="7" t="str">
        <f>"0"</f>
        <v>0</v>
      </c>
      <c r="E36" s="5" t="str">
        <f>""</f>
        <v/>
      </c>
    </row>
    <row r="37" spans="1:5" ht="76.5">
      <c r="A37" s="4" t="s">
        <v>33</v>
      </c>
      <c r="B37" s="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7" s="6" t="str">
        <f>"270"</f>
        <v>270</v>
      </c>
      <c r="D37" s="7" t="str">
        <f>"0"</f>
        <v>0</v>
      </c>
      <c r="E37" s="5" t="str">
        <f>""</f>
        <v/>
      </c>
    </row>
    <row r="38" spans="1:5" ht="51">
      <c r="A38" s="4" t="s">
        <v>34</v>
      </c>
      <c r="B38" s="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8" s="6" t="str">
        <f>"280"</f>
        <v>280</v>
      </c>
      <c r="D38" s="7" t="str">
        <f>"6000"</f>
        <v>6000</v>
      </c>
      <c r="E38" s="5" t="str">
        <f>""</f>
        <v/>
      </c>
    </row>
    <row r="39" spans="1:5" ht="89.25">
      <c r="A39" s="4" t="s">
        <v>35</v>
      </c>
      <c r="B39" s="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9" s="6" t="str">
        <f>"290"</f>
        <v>290</v>
      </c>
      <c r="D39" s="7" t="str">
        <f>"0"</f>
        <v>0</v>
      </c>
      <c r="E39" s="5" t="str">
        <f>""</f>
        <v/>
      </c>
    </row>
    <row r="40" spans="1:5" ht="76.5">
      <c r="A40" s="4" t="s">
        <v>36</v>
      </c>
      <c r="B40" s="5" t="str">
        <f>"Остаток средств фонда на дату сдачи отчета (заверяется банковской справкой)
(стр.300=стр.10-стр.120-стр.190-стр.290)"</f>
        <v>Остаток средств фонда на дату сдачи отчета (заверяется банковской справкой)
(стр.300=стр.10-стр.120-стр.190-стр.290)</v>
      </c>
      <c r="C40" s="6" t="str">
        <f>"300"</f>
        <v>300</v>
      </c>
      <c r="D40" s="7" t="str">
        <f>"0"</f>
        <v>0</v>
      </c>
      <c r="E40" s="5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2013</cp:lastModifiedBy>
  <dcterms:created xsi:type="dcterms:W3CDTF">2020-10-07T12:53:46Z</dcterms:created>
  <dcterms:modified xsi:type="dcterms:W3CDTF">2020-10-07T12:56:03Z</dcterms:modified>
</cp:coreProperties>
</file>